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<sst xmlns="http://schemas.openxmlformats.org/spreadsheetml/2006/main" count="29" uniqueCount="29">
  <si>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</t>
  </si>
  <si>
    <t>l/L</t>
  </si>
  <si>
    <t>R</t>
  </si>
  <si>
    <t>Vorwiderstand</t>
  </si>
  <si>
    <t>R</t>
  </si>
  <si>
    <t>Spannubgteiler</t>
  </si>
  <si>
    <t>gemessen</t>
  </si>
  <si>
    <t>errechnet</t>
  </si>
  <si>
    <t>Abw.</t>
  </si>
  <si>
    <t>gemessen</t>
  </si>
  <si>
    <t>errechnet</t>
  </si>
  <si>
    <t>Abw.</t>
  </si>
  <si>
    <t>[cm]</t>
  </si>
  <si>
    <r>
      <t>[</t>
    </r>
    <r>
      <rPr>
        <sz val="10"/>
        <color indexed="8"/>
        <rFont val="Symbol"/>
        <family val="0"/>
      </rPr>
      <t></t>
    </r>
    <r>
      <rPr>
        <sz val="10"/>
        <color indexed="8"/>
        <rFont val="Albany"/>
        <family val="2"/>
      </rPr>
      <t>]</t>
    </r>
  </si>
  <si>
    <r>
      <t>I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[mA]</t>
    </r>
  </si>
  <si>
    <r>
      <rPr>
        <sz val="8"/>
        <color indexed="8"/>
        <rFont val="Albany"/>
        <family val="2"/>
      </rPr>
      <t>R/R</t>
    </r>
    <r>
      <rPr>
        <sz val="6"/>
        <color indexed="8"/>
        <rFont val="Albany"/>
        <family val="2"/>
      </rPr>
      <t>max</t>
    </r>
  </si>
  <si>
    <r>
      <t>I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[mA]</t>
    </r>
  </si>
  <si>
    <r>
      <rPr>
        <sz val="8"/>
        <color indexed="8"/>
        <rFont val="Albany"/>
        <family val="2"/>
      </rPr>
      <t>R/R</t>
    </r>
    <r>
      <rPr>
        <sz val="6"/>
        <color indexed="8"/>
        <rFont val="Albany"/>
        <family val="2"/>
      </rPr>
      <t>max</t>
    </r>
  </si>
  <si>
    <t>[%]</t>
  </si>
  <si>
    <r>
      <t>I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[mA]</t>
    </r>
  </si>
  <si>
    <r>
      <rPr>
        <sz val="8"/>
        <color indexed="8"/>
        <rFont val="Albany"/>
        <family val="2"/>
      </rPr>
      <t>R/R</t>
    </r>
    <r>
      <rPr>
        <sz val="6"/>
        <color indexed="8"/>
        <rFont val="Albany"/>
        <family val="2"/>
      </rPr>
      <t>max</t>
    </r>
  </si>
  <si>
    <r>
      <t>I</t>
    </r>
    <r>
      <rPr>
        <sz val="6"/>
        <color indexed="8"/>
        <rFont val="Albany"/>
        <family val="2"/>
      </rPr>
      <t>L</t>
    </r>
    <r>
      <rPr>
        <sz val="10"/>
        <color indexed="8"/>
        <rFont val="Albany"/>
        <family val="2"/>
      </rPr>
      <t xml:space="preserve"> [mA]</t>
    </r>
  </si>
  <si>
    <r>
      <rPr>
        <sz val="8"/>
        <color indexed="8"/>
        <rFont val="Albany"/>
        <family val="2"/>
      </rPr>
      <t>R/R</t>
    </r>
    <r>
      <rPr>
        <sz val="6"/>
        <color indexed="8"/>
        <rFont val="Albany"/>
        <family val="2"/>
      </rPr>
      <t>max</t>
    </r>
  </si>
  <si>
    <t>[%]</t>
  </si>
  <si>
    <t>5A</t>
  </si>
  <si>
    <t>1.6A</t>
  </si>
  <si>
    <t>0.5A</t>
  </si>
  <si>
    <t>150e</t>
  </si>
  <si>
    <t>150e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</si>
</sst>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.00"/>
  </numFmts>
  <fonts count="10">
    <font>
      <sz val="10"/>
      <name val="Arial"/>
      <family val="0"/>
    </font>
    <font>
      <sz val="10"/>
      <color indexed="8"/>
      <name val="Albany"/>
      <family val="2"/>
    </font>
    <font>
      <sz val="10"/>
      <color indexed="8"/>
      <name val="Symbol"/>
      <family val="0"/>
    </font>
    <font>
      <sz val="6"/>
      <color indexed="8"/>
      <name val="Albany"/>
      <family val="2"/>
    </font>
    <font>
      <sz val="8"/>
      <color indexed="8"/>
      <name val="Albany"/>
      <family val="2"/>
    </font>
    <font>
      <sz val="6"/>
      <name val="Albany"/>
      <family val="2"/>
    </font>
    <font>
      <sz val="6.9"/>
      <name val="Albany"/>
      <family val="2"/>
    </font>
    <font>
      <sz val="8.85"/>
      <name val="Albany"/>
      <family val="2"/>
    </font>
    <font>
      <sz val="7"/>
      <name val="Albany"/>
      <family val="2"/>
    </font>
    <font>
      <sz val="9"/>
      <name val="Albany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6" fontId="1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3366"/>
      <rgbColor rgb="009999FF"/>
      <rgbColor rgb="00CCFFFF"/>
      <rgbColor rgb="00D9D9D9"/>
      <rgbColor rgb="00FFFFCC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Tabelle1!$D$47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Tabelle1!$C$48:$C$58</c:f>
              <c:numCache/>
            </c:numRef>
          </c:cat>
          <c:val>
            <c:numRef>
              <c:f>Tabelle1!$D$48:$D$58</c:f>
              <c:numCache/>
            </c:numRef>
          </c:val>
          <c:smooth val="0"/>
        </c:ser>
        <c:ser>
          <c:idx val="1"/>
          <c:order val="1"/>
          <c:tx>
            <c:strRef>
              <c:f>Tabelle1!$E$47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Tabelle1!$C$48:$C$58</c:f>
              <c:numCache/>
            </c:numRef>
          </c:cat>
          <c:val>
            <c:numRef>
              <c:f>Tabelle1!$E$48:$E$58</c:f>
              <c:numCache/>
            </c:numRef>
          </c:val>
          <c:smooth val="0"/>
        </c:ser>
        <c:ser>
          <c:idx val="2"/>
          <c:order val="2"/>
          <c:tx>
            <c:strRef>
              <c:f>Tabelle1!$F$47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Tabelle1!$C$48:$C$58</c:f>
              <c:numCache/>
            </c:numRef>
          </c:cat>
          <c:val>
            <c:numRef>
              <c:f>Tabelle1!$F$48:$F$58</c:f>
              <c:numCache/>
            </c:numRef>
          </c:val>
          <c:smooth val="0"/>
        </c:ser>
        <c:ser>
          <c:idx val="3"/>
          <c:order val="3"/>
          <c:tx>
            <c:strRef>
              <c:f>Tabelle1!$G$47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Tabelle1!$C$48:$C$58</c:f>
              <c:numCache/>
            </c:numRef>
          </c:cat>
          <c:val>
            <c:numRef>
              <c:f>Tabelle1!$G$48:$G$58</c:f>
              <c:numCache/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85" b="0" i="0" u="none" baseline="0">
                    <a:solidFill>
                      <a:srgbClr val="000000"/>
                    </a:solidFill>
                  </a:rPr>
                  <a:t>l/L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0"/>
        <c:auto val="1"/>
        <c:lblOffset val="100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5" b="0" i="0" u="none" baseline="0">
                    <a:solidFill>
                      <a:srgbClr val="000000"/>
                    </a:solidFill>
                  </a:rPr>
                  <a:t>I/Imax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632502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Tabelle1!$D$63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Tabelle1!$C$64:$C$74</c:f>
              <c:numCache/>
            </c:numRef>
          </c:cat>
          <c:val>
            <c:numRef>
              <c:f>Tabelle1!$D$64:$D$74</c:f>
              <c:numCache/>
            </c:numRef>
          </c:val>
          <c:smooth val="0"/>
        </c:ser>
        <c:ser>
          <c:idx val="1"/>
          <c:order val="1"/>
          <c:tx>
            <c:strRef>
              <c:f>Tabelle1!$E$63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Tabelle1!$C$64:$C$74</c:f>
              <c:numCache/>
            </c:numRef>
          </c:cat>
          <c:val>
            <c:numRef>
              <c:f>Tabelle1!$E$64:$E$74</c:f>
              <c:numCache/>
            </c:numRef>
          </c:val>
          <c:smooth val="0"/>
        </c:ser>
        <c:ser>
          <c:idx val="2"/>
          <c:order val="2"/>
          <c:tx>
            <c:strRef>
              <c:f>Tabelle1!$F$63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Tabelle1!$C$64:$C$74</c:f>
              <c:numCache/>
            </c:numRef>
          </c:cat>
          <c:val>
            <c:numRef>
              <c:f>Tabelle1!$F$64:$F$74</c:f>
              <c:numCache/>
            </c:numRef>
          </c:val>
          <c:smooth val="0"/>
        </c:ser>
        <c:ser>
          <c:idx val="3"/>
          <c:order val="3"/>
          <c:tx>
            <c:strRef>
              <c:f>Tabelle1!$G$63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Tabelle1!$C$64:$C$74</c:f>
              <c:numCache/>
            </c:numRef>
          </c:cat>
          <c:val>
            <c:numRef>
              <c:f>Tabelle1!$G$64:$G$74</c:f>
              <c:numCache/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l/L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0"/>
        <c:auto val="1"/>
        <c:lblOffset val="100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I/Imax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45</xdr:row>
      <xdr:rowOff>0</xdr:rowOff>
    </xdr:from>
    <xdr:to>
      <xdr:col>14</xdr:col>
      <xdr:colOff>581025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819400" y="7724775"/>
        <a:ext cx="3476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61</xdr:row>
      <xdr:rowOff>133350</xdr:rowOff>
    </xdr:from>
    <xdr:to>
      <xdr:col>14</xdr:col>
      <xdr:colOff>571500</xdr:colOff>
      <xdr:row>76</xdr:row>
      <xdr:rowOff>57150</xdr:rowOff>
    </xdr:to>
    <xdr:graphicFrame>
      <xdr:nvGraphicFramePr>
        <xdr:cNvPr id="2" name="Chart 2"/>
        <xdr:cNvGraphicFramePr/>
      </xdr:nvGraphicFramePr>
      <xdr:xfrm>
        <a:off x="2886075" y="10601325"/>
        <a:ext cx="3400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4"/>
  <sheetViews>
    <sheetView tabSelected="1" workbookViewId="0" topLeftCell="A46">
      <selection activeCell="I58" sqref="I58"/>
    </sheetView>
  </sheetViews>
  <sheetFormatPr defaultColWidth="11.421875" defaultRowHeight="12.75"/>
  <cols>
    <col min="1" max="1" width="5.00390625" style="0" customWidth="1"/>
    <col min="2" max="2" width="3.421875" style="0" customWidth="1"/>
    <col min="3" max="3" width="4.8515625" style="0" customWidth="1"/>
    <col min="4" max="4" width="6.8515625" style="0" customWidth="1"/>
    <col min="5" max="5" width="6.00390625" style="0" customWidth="1"/>
    <col min="6" max="6" width="6.8515625" style="0" customWidth="1"/>
    <col min="7" max="7" width="5.28125" style="0" customWidth="1"/>
    <col min="8" max="9" width="6.8515625" style="0" customWidth="1"/>
    <col min="10" max="10" width="4.57421875" style="0" customWidth="1"/>
    <col min="11" max="11" width="6.57421875" style="0" customWidth="1"/>
    <col min="12" max="12" width="4.8515625" style="0" customWidth="1"/>
    <col min="13" max="13" width="6.421875" style="0" customWidth="1"/>
    <col min="14" max="256" width="11.28125" style="0" customWidth="1"/>
  </cols>
  <sheetData>
    <row r="1" ht="13.5"/>
    <row r="2" ht="13.5"/>
    <row r="3" spans="3:11" ht="13.5">
      <c r="C3" t="s">
        <v>0</v>
      </c>
      <c r="D3" t="s">
        <v>1</v>
      </c>
      <c r="E3" t="s">
        <v>2</v>
      </c>
      <c r="F3" t="s">
        <v>3</v>
      </c>
      <c r="J3" t="s">
        <v>4</v>
      </c>
      <c r="K3" t="s">
        <v>5</v>
      </c>
    </row>
    <row r="4" spans="6:15" ht="13.5">
      <c r="F4" t="s">
        <v>6</v>
      </c>
      <c r="H4" t="s">
        <v>7</v>
      </c>
      <c r="J4" t="s">
        <v>8</v>
      </c>
      <c r="K4" t="s">
        <v>9</v>
      </c>
      <c r="M4" t="s">
        <v>10</v>
      </c>
      <c r="O4" t="s">
        <v>11</v>
      </c>
    </row>
    <row r="5" spans="3:15" ht="14.25">
      <c r="C5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t="s">
        <v>18</v>
      </c>
      <c r="K5" s="1" t="s">
        <v>19</v>
      </c>
      <c r="L5" s="1" t="s">
        <v>20</v>
      </c>
      <c r="M5" s="1" t="s">
        <v>21</v>
      </c>
      <c r="N5" s="1" t="s">
        <v>22</v>
      </c>
      <c r="O5" t="s">
        <v>23</v>
      </c>
    </row>
    <row r="6" spans="1:14" ht="13.5">
      <c r="A6" t="s">
        <v>24</v>
      </c>
      <c r="B6">
        <v>1</v>
      </c>
      <c r="C6" s="2">
        <v>0</v>
      </c>
      <c r="D6" s="2">
        <f>C6/$C$16</f>
        <v>0</v>
      </c>
      <c r="E6" s="2">
        <f>C6/$C$16*$E$16</f>
        <v>0</v>
      </c>
      <c r="F6" s="3">
        <v>99.79</v>
      </c>
      <c r="G6" s="3">
        <f>F6/$F$6</f>
        <v>0</v>
      </c>
      <c r="H6" s="4">
        <f>15/(150+E6)*1000</f>
        <v>0</v>
      </c>
      <c r="I6" s="3">
        <f>H6/$H$6</f>
        <v>0</v>
      </c>
      <c r="J6" s="4">
        <f>(H6-F6)/H6*100</f>
        <v>0</v>
      </c>
      <c r="K6" s="3">
        <v>0</v>
      </c>
      <c r="L6" s="3">
        <f>K6/$K$16</f>
        <v>0</v>
      </c>
      <c r="M6" s="4">
        <f>15*(C6/$C$16)/(150+E6*(15-E6)/(E6+(15-E6)))*1000</f>
        <v>0</v>
      </c>
      <c r="N6" s="4">
        <f>M6/$M$16</f>
        <v>0</v>
      </c>
    </row>
    <row r="7" spans="2:14" ht="13.5">
      <c r="B7">
        <v>2</v>
      </c>
      <c r="C7" s="2">
        <f>C6+3.5</f>
        <v>0</v>
      </c>
      <c r="D7" s="2">
        <f>C7/$C$16</f>
        <v>0</v>
      </c>
      <c r="E7" s="2">
        <f>C7/$C$16*$E$16</f>
        <v>0</v>
      </c>
      <c r="F7" s="3">
        <v>98.69</v>
      </c>
      <c r="G7" s="3">
        <f>F7/$F$6</f>
        <v>0</v>
      </c>
      <c r="H7" s="4">
        <f>15/(150+E7)*1000</f>
        <v>0</v>
      </c>
      <c r="I7" s="3">
        <f>H7/$H$6</f>
        <v>0</v>
      </c>
      <c r="J7" s="4">
        <f>(H7-F7)/H7*100</f>
        <v>0</v>
      </c>
      <c r="K7" s="3">
        <v>8.49</v>
      </c>
      <c r="L7" s="3">
        <f>K7/$K$16</f>
        <v>0</v>
      </c>
      <c r="M7" s="4">
        <f>15*(C7/$C$16)/(150+E7*(15-E7)/(E7+(15-E7)))*1000</f>
        <v>0</v>
      </c>
      <c r="N7" s="4">
        <f>M7/$M$16</f>
        <v>0</v>
      </c>
    </row>
    <row r="8" spans="2:14" ht="13.5">
      <c r="B8">
        <v>3</v>
      </c>
      <c r="C8" s="2">
        <f>C7+3.5</f>
        <v>0</v>
      </c>
      <c r="D8" s="2">
        <f>C8/$C$16</f>
        <v>0</v>
      </c>
      <c r="E8" s="2">
        <f>C8/$C$16*$E$16</f>
        <v>0</v>
      </c>
      <c r="F8" s="3">
        <v>97.6</v>
      </c>
      <c r="G8" s="3">
        <f>F8/$F$6</f>
        <v>0</v>
      </c>
      <c r="H8" s="4">
        <f>15/(150+E8)*1000</f>
        <v>0</v>
      </c>
      <c r="I8" s="3">
        <f>H8/$H$6</f>
        <v>0</v>
      </c>
      <c r="J8" s="4">
        <f>(H8-F8)/H8*100</f>
        <v>0</v>
      </c>
      <c r="K8" s="3">
        <v>17.75</v>
      </c>
      <c r="L8" s="3">
        <f>K8/$K$16</f>
        <v>0</v>
      </c>
      <c r="M8" s="4">
        <f>15*(C8/$C$16)/(150+E8*(15-E8)/(E8+(15-E8)))*1000</f>
        <v>0</v>
      </c>
      <c r="N8" s="4">
        <f>M8/$M$16</f>
        <v>0</v>
      </c>
    </row>
    <row r="9" spans="2:14" ht="13.5">
      <c r="B9">
        <v>4</v>
      </c>
      <c r="C9" s="2">
        <f>C8+3.5</f>
        <v>0</v>
      </c>
      <c r="D9" s="2">
        <f>C9/$C$16</f>
        <v>0</v>
      </c>
      <c r="E9" s="2">
        <f>C9/$C$16*$E$16</f>
        <v>0</v>
      </c>
      <c r="F9" s="3">
        <v>96.39</v>
      </c>
      <c r="G9" s="3">
        <f>F9/$F$6</f>
        <v>0</v>
      </c>
      <c r="H9" s="4">
        <f>15/(150+E9)*1000</f>
        <v>0</v>
      </c>
      <c r="I9" s="3">
        <f>H9/$H$6</f>
        <v>0</v>
      </c>
      <c r="J9" s="4">
        <f>(H9-F9)/H9*100</f>
        <v>0</v>
      </c>
      <c r="K9" s="3">
        <v>27.33</v>
      </c>
      <c r="L9" s="3">
        <f>K9/$K$16</f>
        <v>0</v>
      </c>
      <c r="M9" s="4">
        <f>15*(C9/$C$16)/(150+E9*(15-E9)/(E9+(15-E9)))*1000</f>
        <v>0</v>
      </c>
      <c r="N9" s="4">
        <f>M9/$M$16</f>
        <v>0</v>
      </c>
    </row>
    <row r="10" spans="2:14" ht="13.5">
      <c r="B10">
        <v>5</v>
      </c>
      <c r="C10" s="2">
        <f>C9+3.5</f>
        <v>0</v>
      </c>
      <c r="D10" s="2">
        <f>C10/$C$16</f>
        <v>0</v>
      </c>
      <c r="E10" s="2">
        <f>C10/$C$16*$E$16</f>
        <v>0</v>
      </c>
      <c r="F10" s="3">
        <v>95.51</v>
      </c>
      <c r="G10" s="3">
        <f>F10/$F$6</f>
        <v>0</v>
      </c>
      <c r="H10" s="4">
        <f>15/(150+E10)*1000</f>
        <v>0</v>
      </c>
      <c r="I10" s="3">
        <f>H10/$H$6</f>
        <v>0</v>
      </c>
      <c r="J10" s="4">
        <f>(H10-F10)/H10*100</f>
        <v>0</v>
      </c>
      <c r="K10" s="3">
        <v>37.78</v>
      </c>
      <c r="L10" s="3">
        <f>K10/$K$16</f>
        <v>0</v>
      </c>
      <c r="M10" s="4">
        <f>15*(C10/$C$16)/(150+E10*(15-E10)/(E10+(15-E10)))*1000</f>
        <v>0</v>
      </c>
      <c r="N10" s="4">
        <f>M10/$M$16</f>
        <v>0</v>
      </c>
    </row>
    <row r="11" spans="2:14" ht="13.5">
      <c r="B11">
        <v>6</v>
      </c>
      <c r="C11" s="2">
        <f>C10+3.5</f>
        <v>0</v>
      </c>
      <c r="D11" s="2">
        <f>C11/$C$16</f>
        <v>0</v>
      </c>
      <c r="E11" s="2">
        <f>C11/$C$16*$E$16</f>
        <v>0</v>
      </c>
      <c r="F11" s="3">
        <v>94.48</v>
      </c>
      <c r="G11" s="3">
        <f>F11/$F$6</f>
        <v>0</v>
      </c>
      <c r="H11" s="4">
        <f>15/(150+E11)*1000</f>
        <v>0</v>
      </c>
      <c r="I11" s="3">
        <f>H11/$H$6</f>
        <v>0</v>
      </c>
      <c r="J11" s="4">
        <f>(H11-F11)/H11*100</f>
        <v>0</v>
      </c>
      <c r="K11" s="3">
        <v>47.39</v>
      </c>
      <c r="L11" s="3">
        <f>K11/$K$16</f>
        <v>0</v>
      </c>
      <c r="M11" s="4">
        <f>15*(C11/$C$16)/(150+E11*(15-E11)/(E11+(15-E11)))*1000</f>
        <v>0</v>
      </c>
      <c r="N11" s="4">
        <f>M11/$M$16</f>
        <v>0</v>
      </c>
    </row>
    <row r="12" spans="2:14" ht="13.5">
      <c r="B12">
        <v>7</v>
      </c>
      <c r="C12" s="2">
        <f>C11+3.5</f>
        <v>0</v>
      </c>
      <c r="D12" s="2">
        <f>C12/$C$16</f>
        <v>0</v>
      </c>
      <c r="E12" s="2">
        <f>C12/$C$16*$E$16</f>
        <v>0</v>
      </c>
      <c r="F12" s="3">
        <v>93.53</v>
      </c>
      <c r="G12" s="3">
        <f>F12/$F$6</f>
        <v>0</v>
      </c>
      <c r="H12" s="4">
        <f>15/(150+E12)*1000</f>
        <v>0</v>
      </c>
      <c r="I12" s="3">
        <f>H12/$H$6</f>
        <v>0</v>
      </c>
      <c r="J12" s="4">
        <f>(H12-F12)/H12*100</f>
        <v>0</v>
      </c>
      <c r="K12" s="3">
        <v>56.97</v>
      </c>
      <c r="L12" s="3">
        <f>K12/$K$16</f>
        <v>0</v>
      </c>
      <c r="M12" s="4">
        <f>15*(C12/$C$16)/(150+E12*(15-E12)/(E12+(15-E12)))*1000</f>
        <v>0</v>
      </c>
      <c r="N12" s="4">
        <f>M12/$M$16</f>
        <v>0</v>
      </c>
    </row>
    <row r="13" spans="2:14" ht="13.5">
      <c r="B13">
        <v>8</v>
      </c>
      <c r="C13" s="2">
        <f>C12+3.5</f>
        <v>0</v>
      </c>
      <c r="D13" s="2">
        <f>C13/$C$16</f>
        <v>0</v>
      </c>
      <c r="E13" s="2">
        <f>C13/$C$16*$E$16</f>
        <v>0</v>
      </c>
      <c r="F13" s="3">
        <v>92.55</v>
      </c>
      <c r="G13" s="3">
        <f>F13/$F$6</f>
        <v>0</v>
      </c>
      <c r="H13" s="4">
        <f>15/(150+E13)*1000</f>
        <v>0</v>
      </c>
      <c r="I13" s="3">
        <f>H13/$H$6</f>
        <v>0</v>
      </c>
      <c r="J13" s="4">
        <f>(H13-F13)/H13*100</f>
        <v>0</v>
      </c>
      <c r="K13" s="3">
        <v>66.95</v>
      </c>
      <c r="L13" s="3">
        <f>K13/$K$16</f>
        <v>0</v>
      </c>
      <c r="M13" s="4">
        <f>15*(C13/$C$16)/(150+E13*(15-E13)/(E13+(15-E13)))*1000</f>
        <v>0</v>
      </c>
      <c r="N13" s="4">
        <f>M13/$M$16</f>
        <v>0</v>
      </c>
    </row>
    <row r="14" spans="2:14" ht="13.5">
      <c r="B14">
        <v>9</v>
      </c>
      <c r="C14" s="2">
        <f>C13+3.5</f>
        <v>0</v>
      </c>
      <c r="D14" s="2">
        <f>C14/$C$16</f>
        <v>0</v>
      </c>
      <c r="E14" s="2">
        <f>C14/$C$16*$E$16</f>
        <v>0</v>
      </c>
      <c r="F14" s="3">
        <v>91.6</v>
      </c>
      <c r="G14" s="3">
        <f>F14/$F$6</f>
        <v>0</v>
      </c>
      <c r="H14" s="4">
        <f>15/(150+E14)*1000</f>
        <v>0</v>
      </c>
      <c r="I14" s="3">
        <f>H14/$H$6</f>
        <v>0</v>
      </c>
      <c r="J14" s="4">
        <f>(H14-F14)/H14*100</f>
        <v>0</v>
      </c>
      <c r="K14" s="3">
        <v>77</v>
      </c>
      <c r="L14" s="3">
        <f>K14/$K$16</f>
        <v>0</v>
      </c>
      <c r="M14" s="4">
        <f>15*(C14/$C$16)/(150+E14*(15-E14)/(E14+(15-E14)))*1000</f>
        <v>0</v>
      </c>
      <c r="N14" s="4">
        <f>M14/$M$16</f>
        <v>0</v>
      </c>
    </row>
    <row r="15" spans="2:14" ht="13.5">
      <c r="B15">
        <v>10</v>
      </c>
      <c r="C15" s="2">
        <f>C14+3.5</f>
        <v>0</v>
      </c>
      <c r="D15" s="2">
        <f>C15/$C$16</f>
        <v>0</v>
      </c>
      <c r="E15" s="2">
        <f>C15/$C$16*$E$16</f>
        <v>0</v>
      </c>
      <c r="F15" s="3">
        <v>90.63</v>
      </c>
      <c r="G15" s="3">
        <f>F15/$F$6</f>
        <v>0</v>
      </c>
      <c r="H15" s="4">
        <f>15/(150+E15)*1000</f>
        <v>0</v>
      </c>
      <c r="I15" s="3">
        <f>H15/$H$6</f>
        <v>0</v>
      </c>
      <c r="J15" s="4">
        <f>(H15-F15)/H15*100</f>
        <v>0</v>
      </c>
      <c r="K15" s="3">
        <v>86.39</v>
      </c>
      <c r="L15" s="3">
        <f>K15/$K$16</f>
        <v>0</v>
      </c>
      <c r="M15" s="4">
        <f>15*(C15/$C$16)/(150+E15*(15-E15)/(E15+(15-E15)))*1000</f>
        <v>0</v>
      </c>
      <c r="N15" s="4">
        <f>M15/$M$16</f>
        <v>0</v>
      </c>
    </row>
    <row r="16" spans="2:14" ht="13.5">
      <c r="B16">
        <v>11</v>
      </c>
      <c r="C16" s="2">
        <f>C15+3.5</f>
        <v>0</v>
      </c>
      <c r="D16" s="2">
        <f>C16/$C$16</f>
        <v>0</v>
      </c>
      <c r="E16" s="2">
        <v>15</v>
      </c>
      <c r="F16" s="3">
        <v>89.63</v>
      </c>
      <c r="G16" s="3">
        <f>F16/$F$6</f>
        <v>0</v>
      </c>
      <c r="H16" s="4">
        <f>15/(150+E16)*1000</f>
        <v>0</v>
      </c>
      <c r="I16" s="3">
        <f>H16/$H$6</f>
        <v>0</v>
      </c>
      <c r="J16" s="4">
        <f>(H16-F16)/H16*100</f>
        <v>0</v>
      </c>
      <c r="K16" s="3">
        <v>99.5</v>
      </c>
      <c r="L16" s="3">
        <f>K16/$K$16</f>
        <v>0</v>
      </c>
      <c r="M16" s="4">
        <f>15*(C16/$C$16)/(150+E16*(15-E16)/(E16+(15-E16)))*1000</f>
        <v>0</v>
      </c>
      <c r="N16" s="4">
        <f>M16/$M$16</f>
        <v>0</v>
      </c>
    </row>
    <row r="17" ht="13.5"/>
    <row r="18" ht="13.5"/>
    <row r="19" spans="1:14" ht="13.5">
      <c r="A19" t="s">
        <v>25</v>
      </c>
      <c r="B19">
        <v>1</v>
      </c>
      <c r="C19" s="2">
        <v>0</v>
      </c>
      <c r="D19" s="2">
        <f>C19/$C$29</f>
        <v>0</v>
      </c>
      <c r="E19" s="2">
        <f>C19/$C$29*$E$29</f>
        <v>0</v>
      </c>
      <c r="F19" s="3">
        <v>99.75</v>
      </c>
      <c r="G19" s="3">
        <f>F19/$F$19</f>
        <v>0</v>
      </c>
      <c r="H19" s="3">
        <f>15/(E19+150)*1000</f>
        <v>0</v>
      </c>
      <c r="J19" s="4">
        <f>(H19-F19)/H19*100</f>
        <v>0</v>
      </c>
      <c r="K19">
        <v>0</v>
      </c>
      <c r="L19" s="3">
        <f>K19/$K$29</f>
        <v>0</v>
      </c>
      <c r="M19" s="4">
        <f>15*(C19/$C$29)/(150+E19*(15-E19)/(E19+(15-E19)))*1000</f>
        <v>0</v>
      </c>
      <c r="N19" s="4">
        <f>(M19-K19)/M19*100</f>
        <v>0</v>
      </c>
    </row>
    <row r="20" spans="2:14" ht="13.5">
      <c r="B20">
        <v>2</v>
      </c>
      <c r="C20" s="2">
        <f>C19+3.5</f>
        <v>0</v>
      </c>
      <c r="D20" s="2">
        <f>C20/$C$29</f>
        <v>0</v>
      </c>
      <c r="E20" s="2">
        <f>C20/$C$29*$E$29</f>
        <v>0</v>
      </c>
      <c r="F20" s="3">
        <v>91.49</v>
      </c>
      <c r="G20" s="3">
        <f>F20/$F$19</f>
        <v>0</v>
      </c>
      <c r="H20" s="3">
        <f>15/(E20+150)*1000</f>
        <v>0</v>
      </c>
      <c r="J20" s="4">
        <f>(H20-F20)/H20*100</f>
        <v>0</v>
      </c>
      <c r="K20">
        <v>7.45</v>
      </c>
      <c r="L20" s="3">
        <f>K20/$K$29</f>
        <v>0</v>
      </c>
      <c r="M20" s="4">
        <f>15*(C20/$C$29)/(150+E20*(15-E20)/(E20+(15-E20)))*1000</f>
        <v>0</v>
      </c>
      <c r="N20" s="3">
        <f>(M20-K20)/M20*100</f>
        <v>0</v>
      </c>
    </row>
    <row r="21" spans="2:14" ht="13.5">
      <c r="B21">
        <v>3</v>
      </c>
      <c r="C21" s="2">
        <f>C20+3.5</f>
        <v>0</v>
      </c>
      <c r="D21" s="2">
        <f>C21/$C$29</f>
        <v>0</v>
      </c>
      <c r="E21" s="2">
        <f>C21/$C$29*$E$29</f>
        <v>0</v>
      </c>
      <c r="F21" s="3">
        <v>82.93</v>
      </c>
      <c r="G21" s="3">
        <f>F21/$F$19</f>
        <v>0</v>
      </c>
      <c r="H21" s="3">
        <f>15/(E21+150)*1000</f>
        <v>0</v>
      </c>
      <c r="J21" s="4">
        <f>(H21-F21)/H21*100</f>
        <v>0</v>
      </c>
      <c r="K21">
        <v>15.64</v>
      </c>
      <c r="L21" s="3">
        <f>K21/$K$29</f>
        <v>0</v>
      </c>
      <c r="M21" s="4">
        <f>15*(C21/$C$29)/(150+E21*(15-E21)/(E21+(15-E21)))*1000</f>
        <v>0</v>
      </c>
      <c r="N21" s="3">
        <f>(M21-K21)/M21*100</f>
        <v>0</v>
      </c>
    </row>
    <row r="22" spans="2:14" ht="13.5">
      <c r="B22">
        <v>4</v>
      </c>
      <c r="C22" s="2">
        <f>C21+3.5</f>
        <v>0</v>
      </c>
      <c r="D22" s="2">
        <f>C22/$C$29</f>
        <v>0</v>
      </c>
      <c r="E22" s="2">
        <f>C22/$C$29*$E$29</f>
        <v>0</v>
      </c>
      <c r="F22" s="3">
        <v>76.29</v>
      </c>
      <c r="G22" s="3">
        <f>F22/$F$19</f>
        <v>0</v>
      </c>
      <c r="H22" s="3">
        <f>15/(E22+150)*1000</f>
        <v>0</v>
      </c>
      <c r="J22" s="4">
        <f>(H22-F22)/H22*100</f>
        <v>0</v>
      </c>
      <c r="K22">
        <v>23.25</v>
      </c>
      <c r="L22" s="3">
        <f>K22/$K$29</f>
        <v>0</v>
      </c>
      <c r="M22" s="4">
        <f>15*(C22/$C$29)/(150+E22*(15-E22)/(E22+(15-E22)))*1000</f>
        <v>0</v>
      </c>
      <c r="N22" s="3">
        <f>(M22-K22)/M22*100</f>
        <v>0</v>
      </c>
    </row>
    <row r="23" spans="2:14" ht="13.5">
      <c r="B23">
        <v>5</v>
      </c>
      <c r="C23" s="2">
        <f>C22+3.5</f>
        <v>0</v>
      </c>
      <c r="D23" s="2">
        <f>C23/$C$29</f>
        <v>0</v>
      </c>
      <c r="E23" s="2">
        <f>C23/$C$29*$E$29</f>
        <v>0</v>
      </c>
      <c r="F23" s="3">
        <v>70.43</v>
      </c>
      <c r="G23" s="3">
        <f>F23/$F$19</f>
        <v>0</v>
      </c>
      <c r="H23" s="3">
        <f>15/(E23+150)*1000</f>
        <v>0</v>
      </c>
      <c r="J23" s="4">
        <f>(H23-F23)/H23*100</f>
        <v>0</v>
      </c>
      <c r="K23">
        <v>30.13</v>
      </c>
      <c r="L23" s="3">
        <f>K23/$K$29</f>
        <v>0</v>
      </c>
      <c r="M23" s="4">
        <f>15*(C23/$C$29)/(150+E23*(15-E23)/(E23+(15-E23)))*1000</f>
        <v>0</v>
      </c>
      <c r="N23" s="3">
        <f>(M23-K23)/M23*100</f>
        <v>0</v>
      </c>
    </row>
    <row r="24" spans="2:14" ht="13.5">
      <c r="B24">
        <v>6</v>
      </c>
      <c r="C24" s="2">
        <f>C23+3.5</f>
        <v>0</v>
      </c>
      <c r="D24" s="2">
        <f>C24/$C$29</f>
        <v>0</v>
      </c>
      <c r="E24" s="2">
        <f>C24/$C$29*$E$29</f>
        <v>0</v>
      </c>
      <c r="F24" s="3">
        <v>65.43</v>
      </c>
      <c r="G24" s="3">
        <f>F24/$F$19</f>
        <v>0</v>
      </c>
      <c r="H24" s="3">
        <f>15/(E24+150)*1000</f>
        <v>0</v>
      </c>
      <c r="J24" s="4">
        <f>(H24-F24)/H24*100</f>
        <v>0</v>
      </c>
      <c r="K24">
        <v>38.7</v>
      </c>
      <c r="L24" s="3">
        <f>K24/$K$29</f>
        <v>0</v>
      </c>
      <c r="M24" s="4">
        <f>15*(C24/$C$29)/(150+E24*(15-E24)/(E24+(15-E24)))*1000</f>
        <v>0</v>
      </c>
      <c r="N24" s="3">
        <f>(M24-K24)/M24*100</f>
        <v>0</v>
      </c>
    </row>
    <row r="25" spans="2:14" ht="13.5">
      <c r="B25">
        <v>7</v>
      </c>
      <c r="C25" s="2">
        <f>C24+3.5</f>
        <v>0</v>
      </c>
      <c r="D25" s="2">
        <f>C25/$C$29</f>
        <v>0</v>
      </c>
      <c r="E25" s="2">
        <f>C25/$C$29*$E$29</f>
        <v>0</v>
      </c>
      <c r="F25" s="3">
        <v>61.13</v>
      </c>
      <c r="G25" s="3">
        <f>F25/$F$19</f>
        <v>0</v>
      </c>
      <c r="H25" s="3">
        <f>15/(E25+150)*1000</f>
        <v>0</v>
      </c>
      <c r="J25" s="4">
        <f>(H25-F25)/H25*100</f>
        <v>0</v>
      </c>
      <c r="K25">
        <v>46.97</v>
      </c>
      <c r="L25" s="3">
        <f>K25/$K$29</f>
        <v>0</v>
      </c>
      <c r="M25" s="4">
        <f>15*(C25/$C$29)/(150+E25*(15-E25)/(E25+(15-E25)))*1000</f>
        <v>0</v>
      </c>
      <c r="N25" s="3">
        <f>(M25-K25)/M25*100</f>
        <v>0</v>
      </c>
    </row>
    <row r="26" spans="2:14" ht="13.5">
      <c r="B26">
        <v>8</v>
      </c>
      <c r="C26" s="2">
        <f>C25+3.5</f>
        <v>0</v>
      </c>
      <c r="D26" s="2">
        <f>C26/$C$29</f>
        <v>0</v>
      </c>
      <c r="E26" s="2">
        <f>C26/$C$29*$E$29</f>
        <v>0</v>
      </c>
      <c r="F26" s="3">
        <v>57.3</v>
      </c>
      <c r="G26" s="3">
        <f>F26/$F$19</f>
        <v>0</v>
      </c>
      <c r="H26" s="3">
        <f>15/(E26+150)*1000</f>
        <v>0</v>
      </c>
      <c r="J26" s="4">
        <f>(H26-F26)/H26*100</f>
        <v>0</v>
      </c>
      <c r="K26">
        <v>56.96</v>
      </c>
      <c r="L26" s="3">
        <f>K26/$K$29</f>
        <v>0</v>
      </c>
      <c r="M26" s="4">
        <f>15*(C26/$C$29)/(150+E26*(15-E26)/(E26+(15-E26)))*1000</f>
        <v>0</v>
      </c>
      <c r="N26" s="3">
        <f>(M26-K26)/M26*100</f>
        <v>0</v>
      </c>
    </row>
    <row r="27" spans="2:14" ht="13.5">
      <c r="B27">
        <v>9</v>
      </c>
      <c r="C27" s="2">
        <f>C26+3.5</f>
        <v>0</v>
      </c>
      <c r="D27" s="2">
        <f>C27/$C$29</f>
        <v>0</v>
      </c>
      <c r="E27" s="2">
        <f>C27/$C$29*$E$29</f>
        <v>0</v>
      </c>
      <c r="F27" s="3">
        <v>53.75</v>
      </c>
      <c r="G27" s="3">
        <f>F27/$F$19</f>
        <v>0</v>
      </c>
      <c r="H27" s="3">
        <f>15/(E27+150)*1000</f>
        <v>0</v>
      </c>
      <c r="J27" s="4">
        <f>(H27-F27)/H27*100</f>
        <v>0</v>
      </c>
      <c r="K27">
        <v>68.22</v>
      </c>
      <c r="L27" s="3">
        <f>K27/$K$29</f>
        <v>0</v>
      </c>
      <c r="M27" s="4">
        <f>15*(C27/$C$29)/(150+E27*(15-E27)/(E27+(15-E27)))*1000</f>
        <v>0</v>
      </c>
      <c r="N27" s="3">
        <f>(M27-K27)/M27*100</f>
        <v>0</v>
      </c>
    </row>
    <row r="28" spans="2:14" ht="13.5">
      <c r="B28">
        <v>10</v>
      </c>
      <c r="C28" s="2">
        <f>C27+3.5</f>
        <v>0</v>
      </c>
      <c r="D28" s="2">
        <f>C28/$C$29</f>
        <v>0</v>
      </c>
      <c r="E28" s="2">
        <f>C28/$C$29*$E$29</f>
        <v>0</v>
      </c>
      <c r="F28" s="3">
        <v>50.63</v>
      </c>
      <c r="G28" s="3">
        <f>F28/$F$19</f>
        <v>0</v>
      </c>
      <c r="H28" s="3">
        <f>15/(E28+150)*1000</f>
        <v>0</v>
      </c>
      <c r="J28" s="4">
        <f>(H28-F28)/H28*100</f>
        <v>0</v>
      </c>
      <c r="K28">
        <v>83.68</v>
      </c>
      <c r="L28" s="3">
        <f>K28/$K$29</f>
        <v>0</v>
      </c>
      <c r="M28" s="4">
        <f>15*(C28/$C$29)/(150+E28*(15-E28)/(E28+(15-E28)))*1000</f>
        <v>0</v>
      </c>
      <c r="N28" s="3">
        <f>(M28-K28)/M28*100</f>
        <v>0</v>
      </c>
    </row>
    <row r="29" spans="2:14" ht="13.5">
      <c r="B29">
        <v>11</v>
      </c>
      <c r="C29" s="2">
        <f>C28+3.5</f>
        <v>0</v>
      </c>
      <c r="D29" s="2">
        <f>C29/$C$29</f>
        <v>0</v>
      </c>
      <c r="E29" s="2">
        <v>150</v>
      </c>
      <c r="F29" s="3">
        <v>48.16</v>
      </c>
      <c r="G29" s="3">
        <f>F29/$F$19</f>
        <v>0</v>
      </c>
      <c r="H29" s="3">
        <f>15/(E29+150)*1000</f>
        <v>0</v>
      </c>
      <c r="J29" s="4">
        <f>(H29-F29)/H29*100</f>
        <v>0</v>
      </c>
      <c r="K29">
        <v>99.68</v>
      </c>
      <c r="L29" s="3">
        <f>K29/$K$29</f>
        <v>0</v>
      </c>
      <c r="M29" s="4">
        <f>15*(C29/$C$29)/(150+E29*(15-E29)/(E29+(15-E29)))*1000</f>
        <v>0</v>
      </c>
      <c r="N29" s="3">
        <f>(M29-K29)/M29*100</f>
        <v>0</v>
      </c>
    </row>
    <row r="30" ht="13.5"/>
    <row r="31" ht="13.5"/>
    <row r="32" spans="1:14" ht="13.5">
      <c r="A32" t="s">
        <v>26</v>
      </c>
      <c r="B32">
        <v>1</v>
      </c>
      <c r="C32" s="2">
        <v>0</v>
      </c>
      <c r="D32" s="2">
        <f>C32/$C$42</f>
        <v>0</v>
      </c>
      <c r="E32" s="2">
        <f>C32/$C$42*$E$42</f>
        <v>0</v>
      </c>
      <c r="F32" s="3">
        <v>99.74</v>
      </c>
      <c r="G32" s="3">
        <f>F32/$F$32</f>
        <v>0</v>
      </c>
      <c r="H32" s="3">
        <f>15/(150+E32)*1000</f>
        <v>0</v>
      </c>
      <c r="J32" s="3">
        <f>(H32-F32)/H32*100</f>
        <v>0</v>
      </c>
      <c r="K32">
        <v>0</v>
      </c>
      <c r="L32" s="3">
        <f>K32/$K$42</f>
        <v>0</v>
      </c>
      <c r="M32" s="4">
        <f>15*(C32/$C$42)/(150+E32*(15-E32)/(E32+(15-E32)))*1000</f>
        <v>0</v>
      </c>
      <c r="N32" s="4">
        <f>(M32-K32)/M32*100</f>
        <v>0</v>
      </c>
    </row>
    <row r="33" spans="2:14" ht="13.5">
      <c r="B33">
        <v>2</v>
      </c>
      <c r="C33" s="2">
        <f>C32+3.5</f>
        <v>0</v>
      </c>
      <c r="D33" s="2">
        <f>C33/$C$42</f>
        <v>0</v>
      </c>
      <c r="E33" s="2">
        <f>C33/$C$42*$E$42</f>
        <v>0</v>
      </c>
      <c r="F33" s="3">
        <v>56.5</v>
      </c>
      <c r="G33" s="3">
        <f>F33/$F$32</f>
        <v>0</v>
      </c>
      <c r="H33" s="3">
        <f>15/(150+E33)*1000</f>
        <v>0</v>
      </c>
      <c r="J33" s="3">
        <f>(H33-F33)/H33*100</f>
        <v>0</v>
      </c>
      <c r="K33">
        <v>4.69</v>
      </c>
      <c r="L33" s="3">
        <f>K33/$K$42</f>
        <v>0</v>
      </c>
      <c r="M33" s="4">
        <f>15*(C33/$C$42)/(150+E33*(15-E33)/(E33+(15-E33)))*1000</f>
        <v>0</v>
      </c>
      <c r="N33" s="3">
        <f>(M33-K33)/M33*100</f>
        <v>0</v>
      </c>
    </row>
    <row r="34" spans="2:14" ht="13.5">
      <c r="B34">
        <v>3</v>
      </c>
      <c r="C34" s="2">
        <f>C33+3.5</f>
        <v>0</v>
      </c>
      <c r="D34" s="2">
        <f>C34/$C$42</f>
        <v>0</v>
      </c>
      <c r="E34" s="2">
        <f>C34/$C$42*$E$42</f>
        <v>0</v>
      </c>
      <c r="F34" s="3">
        <v>36.12</v>
      </c>
      <c r="G34" s="3">
        <f>F34/$F$32</f>
        <v>0</v>
      </c>
      <c r="H34" s="3">
        <f>15/(150+E34)*1000</f>
        <v>0</v>
      </c>
      <c r="J34" s="3">
        <f>(H34-F34)/H34*100</f>
        <v>0</v>
      </c>
      <c r="K34">
        <v>7.56</v>
      </c>
      <c r="L34" s="3">
        <f>K34/$K$42</f>
        <v>0</v>
      </c>
      <c r="M34" s="4">
        <f>15*(C34/$C$42)/(150+E34*(15-E34)/(E34+(15-E34)))*1000</f>
        <v>0</v>
      </c>
      <c r="N34" s="3">
        <f>(M34-K34)/M34*100</f>
        <v>0</v>
      </c>
    </row>
    <row r="35" spans="2:14" ht="13.5">
      <c r="B35">
        <v>4</v>
      </c>
      <c r="C35" s="2">
        <f>C34+3.5</f>
        <v>0</v>
      </c>
      <c r="D35" s="2">
        <f>C35/$C$42</f>
        <v>0</v>
      </c>
      <c r="E35" s="2">
        <f>C35/$C$42*$E$42</f>
        <v>0</v>
      </c>
      <c r="F35" s="3">
        <v>26.72</v>
      </c>
      <c r="G35" s="3">
        <f>F35/$F$32</f>
        <v>0</v>
      </c>
      <c r="H35" s="3">
        <f>15/(150+E35)*1000</f>
        <v>0</v>
      </c>
      <c r="J35" s="3">
        <f>(H35-F35)/H35*100</f>
        <v>0</v>
      </c>
      <c r="K35">
        <v>9.7</v>
      </c>
      <c r="L35" s="3">
        <f>K35/$K$42</f>
        <v>0</v>
      </c>
      <c r="M35" s="4">
        <f>15*(C35/$C$42)/(150+E35*(15-E35)/(E35+(15-E35)))*1000</f>
        <v>0</v>
      </c>
      <c r="N35" s="3">
        <f>(M35-K35)/M35*100</f>
        <v>0</v>
      </c>
    </row>
    <row r="36" spans="2:14" ht="13.5">
      <c r="B36">
        <v>5</v>
      </c>
      <c r="C36" s="2">
        <f>C35+3.5</f>
        <v>0</v>
      </c>
      <c r="D36" s="2">
        <f>C36/$C$42</f>
        <v>0</v>
      </c>
      <c r="E36" s="2">
        <f>C36/$C$42*$E$42</f>
        <v>0</v>
      </c>
      <c r="F36" s="3">
        <v>21.15</v>
      </c>
      <c r="G36" s="3">
        <f>F36/$F$32</f>
        <v>0</v>
      </c>
      <c r="H36" s="3">
        <f>15/(150+E36)*1000</f>
        <v>0</v>
      </c>
      <c r="J36" s="3">
        <f>(H36-F36)/H36*100</f>
        <v>0</v>
      </c>
      <c r="K36">
        <v>11.94</v>
      </c>
      <c r="L36" s="3">
        <f>K36/$K$42</f>
        <v>0</v>
      </c>
      <c r="M36" s="4">
        <f>15*(C36/$C$42)/(150+E36*(15-E36)/(E36+(15-E36)))*1000</f>
        <v>0</v>
      </c>
      <c r="N36" s="3">
        <f>(M36-K36)/M36*100</f>
        <v>0</v>
      </c>
    </row>
    <row r="37" spans="2:14" ht="13.5">
      <c r="B37">
        <v>6</v>
      </c>
      <c r="C37" s="2">
        <f>C36+3.5</f>
        <v>0</v>
      </c>
      <c r="D37" s="2">
        <f>C37/$C$42</f>
        <v>0</v>
      </c>
      <c r="E37" s="2">
        <f>C37/$C$42*$E$42</f>
        <v>0</v>
      </c>
      <c r="F37" s="3">
        <v>17.49</v>
      </c>
      <c r="G37" s="3">
        <f>F37/$F$32</f>
        <v>0</v>
      </c>
      <c r="H37" s="3">
        <f>15/(150+E37)*1000</f>
        <v>0</v>
      </c>
      <c r="J37" s="3">
        <f>(H37-F37)/H37*100</f>
        <v>0</v>
      </c>
      <c r="K37">
        <v>14.77</v>
      </c>
      <c r="L37" s="3">
        <f>K37/$K$42</f>
        <v>0</v>
      </c>
      <c r="M37" s="4">
        <f>15*(C37/$C$42)/(150+E37*(15-E37)/(E37+(15-E37)))*1000</f>
        <v>0</v>
      </c>
      <c r="N37" s="3">
        <f>(M37-K37)/M37*100</f>
        <v>0</v>
      </c>
    </row>
    <row r="38" spans="2:14" ht="13.5">
      <c r="B38">
        <v>7</v>
      </c>
      <c r="C38" s="2">
        <f>C37+3.5</f>
        <v>0</v>
      </c>
      <c r="D38" s="2">
        <f>C38/$C$42</f>
        <v>0</v>
      </c>
      <c r="E38" s="2">
        <f>C38/$C$42*$E$42</f>
        <v>0</v>
      </c>
      <c r="F38" s="3">
        <v>14.99</v>
      </c>
      <c r="G38" s="3">
        <f>F38/$F$32</f>
        <v>0</v>
      </c>
      <c r="H38" s="3">
        <f>15/(150+E38)*1000</f>
        <v>0</v>
      </c>
      <c r="J38" s="3">
        <f>(H38-F38)/H38*100</f>
        <v>0</v>
      </c>
      <c r="K38">
        <v>18.14</v>
      </c>
      <c r="L38" s="3">
        <f>K38/$K$42</f>
        <v>0</v>
      </c>
      <c r="M38" s="4">
        <f>15*(C38/$C$42)/(150+E38*(15-E38)/(E38+(15-E38)))*1000</f>
        <v>0</v>
      </c>
      <c r="N38" s="3">
        <f>(M38-K38)/M38*100</f>
        <v>0</v>
      </c>
    </row>
    <row r="39" spans="2:14" ht="13.5">
      <c r="B39">
        <v>8</v>
      </c>
      <c r="C39" s="2">
        <f>C38+3.5</f>
        <v>0</v>
      </c>
      <c r="D39" s="2">
        <f>C39/$C$42</f>
        <v>0</v>
      </c>
      <c r="E39" s="2">
        <f>C39/$C$42*$E$42</f>
        <v>0</v>
      </c>
      <c r="F39" s="3">
        <v>13.04</v>
      </c>
      <c r="G39" s="3">
        <f>F39/$F$32</f>
        <v>0</v>
      </c>
      <c r="H39" s="3">
        <f>15/(150+E39)*1000</f>
        <v>0</v>
      </c>
      <c r="J39" s="3">
        <f>(H39-F39)/H39*100</f>
        <v>0</v>
      </c>
      <c r="K39">
        <v>23.31</v>
      </c>
      <c r="L39" s="3">
        <f>K39/$K$42</f>
        <v>0</v>
      </c>
      <c r="M39" s="4">
        <f>15*(C39/$C$42)/(150+E39*(15-E39)/(E39+(15-E39)))*1000</f>
        <v>0</v>
      </c>
      <c r="N39" s="3">
        <f>(M39-K39)/M39*100</f>
        <v>0</v>
      </c>
    </row>
    <row r="40" spans="2:14" ht="13.5">
      <c r="B40">
        <v>9</v>
      </c>
      <c r="C40" s="2">
        <f>C39+3.5</f>
        <v>0</v>
      </c>
      <c r="D40" s="2">
        <f>C40/$C$42</f>
        <v>0</v>
      </c>
      <c r="E40" s="2">
        <f>C40/$C$42*$E$42</f>
        <v>0</v>
      </c>
      <c r="F40" s="3">
        <v>11.53</v>
      </c>
      <c r="G40" s="3">
        <f>F40/$F$32</f>
        <v>0</v>
      </c>
      <c r="H40" s="3">
        <f>15/(150+E40)*1000</f>
        <v>0</v>
      </c>
      <c r="J40" s="3">
        <f>(H40-F40)/H40*100</f>
        <v>0</v>
      </c>
      <c r="K40">
        <v>32.95</v>
      </c>
      <c r="L40" s="3">
        <f>K40/$K$42</f>
        <v>0</v>
      </c>
      <c r="M40" s="4">
        <f>15*(C40/$C$42)/(150+E40*(15-E40)/(E40+(15-E40)))*1000</f>
        <v>0</v>
      </c>
      <c r="N40" s="3">
        <f>(M40-K40)/M40*100</f>
        <v>0</v>
      </c>
    </row>
    <row r="41" spans="2:14" ht="13.5">
      <c r="B41">
        <v>10</v>
      </c>
      <c r="C41" s="2">
        <f>C40+3.5</f>
        <v>0</v>
      </c>
      <c r="D41" s="2">
        <f>C41/$C$42</f>
        <v>0</v>
      </c>
      <c r="E41" s="2">
        <f>C41/$C$42*$E$42</f>
        <v>0</v>
      </c>
      <c r="F41" s="3">
        <v>10.33</v>
      </c>
      <c r="G41" s="3">
        <f>F41/$F$32</f>
        <v>0</v>
      </c>
      <c r="H41" s="3">
        <f>15/(150+E41)*1000</f>
        <v>0</v>
      </c>
      <c r="J41" s="3">
        <f>(H41-F41)/H41*100</f>
        <v>0</v>
      </c>
      <c r="K41">
        <v>52.38</v>
      </c>
      <c r="L41" s="3">
        <f>K41/$K$42</f>
        <v>0</v>
      </c>
      <c r="M41" s="4">
        <f>15*(C41/$C$42)/(150+E41*(15-E41)/(E41+(15-E41)))*1000</f>
        <v>0</v>
      </c>
      <c r="N41" s="3">
        <f>(M41-K41)/M41*100</f>
        <v>0</v>
      </c>
    </row>
    <row r="42" spans="2:14" ht="13.5">
      <c r="B42">
        <v>11</v>
      </c>
      <c r="C42" s="2">
        <f>C41+3.5</f>
        <v>0</v>
      </c>
      <c r="D42" s="2">
        <f>C42/$C$42</f>
        <v>0</v>
      </c>
      <c r="E42" s="2">
        <v>1400</v>
      </c>
      <c r="F42" s="3">
        <v>9.51</v>
      </c>
      <c r="G42" s="3">
        <f>F42/$F$32</f>
        <v>0</v>
      </c>
      <c r="H42" s="3">
        <f>15/(150+E42)*1000</f>
        <v>0</v>
      </c>
      <c r="J42" s="3">
        <f>(H42-F42)/H42*100</f>
        <v>0</v>
      </c>
      <c r="K42">
        <v>99.7</v>
      </c>
      <c r="L42" s="3">
        <f>K42/$K$42</f>
        <v>0</v>
      </c>
      <c r="M42" s="4">
        <f>15*(C42/$C$42)/(150+E42*(15-E42)/(E42+(15-E42)))*1000</f>
        <v>0</v>
      </c>
      <c r="N42" s="3">
        <f>(M42-K42)/M42*100</f>
        <v>0</v>
      </c>
    </row>
    <row r="43" ht="13.5"/>
    <row r="44" ht="13.5"/>
    <row r="45" ht="13.5"/>
    <row r="46" ht="13.5"/>
    <row r="47" spans="4:7" ht="13.5">
      <c r="D47">
        <v>15</v>
      </c>
      <c r="E47">
        <v>150</v>
      </c>
      <c r="F47" s="5" t="s">
        <v>27</v>
      </c>
      <c r="G47">
        <v>1400</v>
      </c>
    </row>
    <row r="48" spans="1:7" ht="13.5">
      <c r="A48" s="3"/>
      <c r="C48" s="3">
        <f>D6</f>
        <v>0</v>
      </c>
      <c r="D48" s="3">
        <f>G6</f>
        <v>0</v>
      </c>
      <c r="E48" s="3">
        <f>G19</f>
        <v>0</v>
      </c>
      <c r="F48" s="3">
        <f>150/(C48*150+150)</f>
        <v>0</v>
      </c>
      <c r="G48" s="3">
        <f>G32</f>
        <v>0</v>
      </c>
    </row>
    <row r="49" spans="1:7" ht="13.5">
      <c r="A49" s="3"/>
      <c r="C49" s="3">
        <f>D7</f>
        <v>0</v>
      </c>
      <c r="D49" s="3">
        <f>G7</f>
        <v>0</v>
      </c>
      <c r="E49" s="3">
        <f>G20</f>
        <v>0</v>
      </c>
      <c r="F49" s="3">
        <f>150/(C49*150+150)</f>
        <v>0</v>
      </c>
      <c r="G49" s="3">
        <f>G33</f>
        <v>0</v>
      </c>
    </row>
    <row r="50" spans="1:7" ht="13.5">
      <c r="A50" s="3"/>
      <c r="C50" s="3">
        <f>D8</f>
        <v>0</v>
      </c>
      <c r="D50" s="3">
        <f>G8</f>
        <v>0</v>
      </c>
      <c r="E50" s="3">
        <f>G21</f>
        <v>0</v>
      </c>
      <c r="F50" s="3">
        <f>150/(C50*150+150)</f>
        <v>0</v>
      </c>
      <c r="G50" s="3">
        <f>G34</f>
        <v>0</v>
      </c>
    </row>
    <row r="51" spans="1:7" ht="13.5">
      <c r="A51" s="3"/>
      <c r="C51" s="3">
        <f>D9</f>
        <v>0</v>
      </c>
      <c r="D51" s="3">
        <f>G9</f>
        <v>0</v>
      </c>
      <c r="E51" s="3">
        <f>G22</f>
        <v>0</v>
      </c>
      <c r="F51" s="3">
        <f>150/(C51*150+150)</f>
        <v>0</v>
      </c>
      <c r="G51" s="3">
        <f>G35</f>
        <v>0</v>
      </c>
    </row>
    <row r="52" spans="1:7" ht="13.5">
      <c r="A52" s="3"/>
      <c r="C52" s="3">
        <f>D10</f>
        <v>0</v>
      </c>
      <c r="D52" s="3">
        <f>G10</f>
        <v>0</v>
      </c>
      <c r="E52" s="3">
        <f>G23</f>
        <v>0</v>
      </c>
      <c r="F52" s="3">
        <f>150/(C52*150+150)</f>
        <v>0</v>
      </c>
      <c r="G52" s="3">
        <f>G36</f>
        <v>0</v>
      </c>
    </row>
    <row r="53" spans="1:7" ht="13.5">
      <c r="A53" s="3"/>
      <c r="C53" s="3">
        <f>D11</f>
        <v>0</v>
      </c>
      <c r="D53" s="3">
        <f>G11</f>
        <v>0</v>
      </c>
      <c r="E53" s="3">
        <f>G24</f>
        <v>0</v>
      </c>
      <c r="F53" s="3">
        <f>150/(C53*150+150)</f>
        <v>0</v>
      </c>
      <c r="G53" s="3">
        <f>G37</f>
        <v>0</v>
      </c>
    </row>
    <row r="54" spans="1:7" ht="13.5">
      <c r="A54" s="3"/>
      <c r="C54" s="3">
        <f>D12</f>
        <v>0</v>
      </c>
      <c r="D54" s="3">
        <f>G12</f>
        <v>0</v>
      </c>
      <c r="E54" s="3">
        <f>G25</f>
        <v>0</v>
      </c>
      <c r="F54" s="3">
        <f>150/(C54*150+150)</f>
        <v>0</v>
      </c>
      <c r="G54" s="3">
        <f>G38</f>
        <v>0</v>
      </c>
    </row>
    <row r="55" spans="1:7" ht="13.5">
      <c r="A55" s="3"/>
      <c r="C55" s="3">
        <f>D13</f>
        <v>0</v>
      </c>
      <c r="D55" s="3">
        <f>G13</f>
        <v>0</v>
      </c>
      <c r="E55" s="3">
        <f>G26</f>
        <v>0</v>
      </c>
      <c r="F55" s="3">
        <f>150/(C55*150+150)</f>
        <v>0</v>
      </c>
      <c r="G55" s="3">
        <f>G39</f>
        <v>0</v>
      </c>
    </row>
    <row r="56" spans="1:7" ht="13.5">
      <c r="A56" s="3"/>
      <c r="C56" s="3">
        <f>D14</f>
        <v>0</v>
      </c>
      <c r="D56" s="3">
        <f>G14</f>
        <v>0</v>
      </c>
      <c r="E56" s="3">
        <f>G27</f>
        <v>0</v>
      </c>
      <c r="F56" s="3">
        <f>150/(C56*150+150)</f>
        <v>0</v>
      </c>
      <c r="G56" s="3">
        <f>G40</f>
        <v>0</v>
      </c>
    </row>
    <row r="57" spans="1:7" ht="13.5">
      <c r="A57" s="3"/>
      <c r="C57" s="3">
        <f>D15</f>
        <v>0</v>
      </c>
      <c r="D57" s="3">
        <f>G15</f>
        <v>0</v>
      </c>
      <c r="E57" s="3">
        <f>G28</f>
        <v>0</v>
      </c>
      <c r="F57" s="3">
        <f>150/(C57*150+150)</f>
        <v>0</v>
      </c>
      <c r="G57" s="3">
        <f>G41</f>
        <v>0</v>
      </c>
    </row>
    <row r="58" spans="1:7" ht="13.5">
      <c r="A58" s="3"/>
      <c r="C58" s="3">
        <f>D16</f>
        <v>0</v>
      </c>
      <c r="D58" s="3">
        <f>G16</f>
        <v>0</v>
      </c>
      <c r="E58" s="3">
        <f>G29</f>
        <v>0</v>
      </c>
      <c r="F58" s="3">
        <f>150/(C58*150+150)</f>
        <v>0</v>
      </c>
      <c r="G58" s="3">
        <f>G42</f>
        <v>0</v>
      </c>
    </row>
    <row r="59" ht="13.5"/>
    <row r="60" ht="13.5"/>
    <row r="61" ht="13.5"/>
    <row r="62" ht="13.5"/>
    <row r="63" spans="4:7" ht="13.5">
      <c r="D63">
        <v>15</v>
      </c>
      <c r="E63">
        <v>150</v>
      </c>
      <c r="F63" s="6" t="s">
        <v>28</v>
      </c>
      <c r="G63">
        <v>1400</v>
      </c>
    </row>
    <row r="64" spans="3:7" ht="13.5">
      <c r="C64" s="3">
        <f>C48</f>
        <v>0</v>
      </c>
      <c r="D64" s="3">
        <f>L6</f>
        <v>0</v>
      </c>
      <c r="E64" s="3">
        <f>L19</f>
        <v>0</v>
      </c>
      <c r="F64" s="3">
        <f>D64*150/(D64*150-((C64)^2)*150+150)</f>
        <v>0</v>
      </c>
      <c r="G64" s="3">
        <f>L32</f>
        <v>0</v>
      </c>
    </row>
    <row r="65" spans="3:7" ht="13.5">
      <c r="C65" s="3">
        <f>C49</f>
        <v>0</v>
      </c>
      <c r="D65" s="3">
        <f>L7</f>
        <v>0</v>
      </c>
      <c r="E65" s="3">
        <f>L20</f>
        <v>0</v>
      </c>
      <c r="F65" s="3">
        <f>D65*150/(D65*150-((C65)^2)*150+150)</f>
        <v>0</v>
      </c>
      <c r="G65" s="3">
        <f>L33</f>
        <v>0</v>
      </c>
    </row>
    <row r="66" spans="3:7" ht="13.5">
      <c r="C66" s="3">
        <f>C50</f>
        <v>0</v>
      </c>
      <c r="D66" s="3">
        <f>L8</f>
        <v>0</v>
      </c>
      <c r="E66" s="3">
        <f>L21</f>
        <v>0</v>
      </c>
      <c r="F66" s="3">
        <f>D66*150/(D66*150-((C66)^2)*150+150)</f>
        <v>0</v>
      </c>
      <c r="G66" s="3">
        <f>L34</f>
        <v>0</v>
      </c>
    </row>
    <row r="67" spans="3:7" ht="13.5">
      <c r="C67" s="3">
        <f>C51</f>
        <v>0</v>
      </c>
      <c r="D67" s="3">
        <f>L9</f>
        <v>0</v>
      </c>
      <c r="E67" s="3">
        <f>L22</f>
        <v>0</v>
      </c>
      <c r="F67" s="3">
        <f>D67*150/(D67*150-((C67)^2)*150+150)</f>
        <v>0</v>
      </c>
      <c r="G67" s="3">
        <f>L35</f>
        <v>0</v>
      </c>
    </row>
    <row r="68" spans="3:7" ht="13.5">
      <c r="C68" s="3">
        <f>C52</f>
        <v>0</v>
      </c>
      <c r="D68" s="3">
        <f>L10</f>
        <v>0</v>
      </c>
      <c r="E68" s="3">
        <f>L23</f>
        <v>0</v>
      </c>
      <c r="F68" s="3">
        <f>D68*150/(D68*150-((C68)^2)*150+150)</f>
        <v>0</v>
      </c>
      <c r="G68" s="3">
        <f>L36</f>
        <v>0</v>
      </c>
    </row>
    <row r="69" spans="3:7" ht="13.5">
      <c r="C69" s="3">
        <f>C53</f>
        <v>0</v>
      </c>
      <c r="D69" s="3">
        <f>L11</f>
        <v>0</v>
      </c>
      <c r="E69" s="3">
        <f>L24</f>
        <v>0</v>
      </c>
      <c r="F69" s="3">
        <f>D69*150/(D69*150-((C69)^2)*150+150)</f>
        <v>0</v>
      </c>
      <c r="G69" s="3">
        <f>L37</f>
        <v>0</v>
      </c>
    </row>
    <row r="70" spans="3:7" ht="13.5">
      <c r="C70" s="3">
        <f>C54</f>
        <v>0</v>
      </c>
      <c r="D70" s="3">
        <f>L12</f>
        <v>0</v>
      </c>
      <c r="E70" s="3">
        <f>L25</f>
        <v>0</v>
      </c>
      <c r="F70" s="3">
        <f>D70*150/(D70*150-((C70)^2)*150+150)</f>
        <v>0</v>
      </c>
      <c r="G70" s="3">
        <f>L38</f>
        <v>0</v>
      </c>
    </row>
    <row r="71" spans="3:7" ht="13.5">
      <c r="C71" s="3">
        <f>C55</f>
        <v>0</v>
      </c>
      <c r="D71" s="3">
        <f>L13</f>
        <v>0</v>
      </c>
      <c r="E71" s="3">
        <f>L26</f>
        <v>0</v>
      </c>
      <c r="F71" s="3">
        <f>D71*150/(D71*150-((C71)^2)*150+150)</f>
        <v>0</v>
      </c>
      <c r="G71" s="3">
        <f>L39</f>
        <v>0</v>
      </c>
    </row>
    <row r="72" spans="3:7" ht="13.5">
      <c r="C72" s="3">
        <f>C56</f>
        <v>0</v>
      </c>
      <c r="D72" s="3">
        <f>L14</f>
        <v>0</v>
      </c>
      <c r="E72" s="3">
        <f>L27</f>
        <v>0</v>
      </c>
      <c r="F72" s="3">
        <f>D72*150/(D72*150-((C72)^2)*150+150)</f>
        <v>0</v>
      </c>
      <c r="G72" s="3">
        <f>L40</f>
        <v>0</v>
      </c>
    </row>
    <row r="73" spans="3:7" ht="13.5">
      <c r="C73" s="3">
        <f>C57</f>
        <v>0</v>
      </c>
      <c r="D73" s="3">
        <f>L15</f>
        <v>0</v>
      </c>
      <c r="E73" s="3">
        <f>L28</f>
        <v>0</v>
      </c>
      <c r="F73" s="3">
        <f>D73*150/(D73*150-((C73)^2)*150+150)</f>
        <v>0</v>
      </c>
      <c r="G73" s="3">
        <f>L41</f>
        <v>0</v>
      </c>
    </row>
    <row r="74" spans="3:7" ht="13.5">
      <c r="C74" s="3">
        <f>C58</f>
        <v>0</v>
      </c>
      <c r="D74" s="3">
        <f>L16</f>
        <v>0</v>
      </c>
      <c r="E74" s="3">
        <f>L29</f>
        <v>0</v>
      </c>
      <c r="F74" s="3">
        <f>D74*150/(D74*150-((C74)^2)*150+150)</f>
        <v>0</v>
      </c>
      <c r="G74" s="3">
        <f>L42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1601-01-01T00:06:31Z</cp:lastPrinted>
  <dcterms:created xsi:type="dcterms:W3CDTF">2003-05-27T07:59:54Z</dcterms:created>
  <dcterms:modified xsi:type="dcterms:W3CDTF">2003-05-28T11:56:49Z</dcterms:modified>
  <cp:category/>
  <cp:version/>
  <cp:contentType/>
  <cp:contentStatus/>
  <cp:revision>10</cp:revision>
</cp:coreProperties>
</file>